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22780" windowHeight="14540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R14" i="1" s="1"/>
  <c r="P14" i="1"/>
  <c r="L14" i="1"/>
  <c r="N14" i="1" s="1"/>
  <c r="K14" i="1"/>
  <c r="G14" i="1"/>
  <c r="I14" i="1" s="1"/>
  <c r="F14" i="1"/>
  <c r="F7" i="1" s="1"/>
  <c r="D14" i="1"/>
  <c r="D15" i="1" s="1"/>
  <c r="Q13" i="1"/>
  <c r="Q15" i="1" s="1"/>
  <c r="P13" i="1"/>
  <c r="P15" i="1" s="1"/>
  <c r="L13" i="1"/>
  <c r="L15" i="1" s="1"/>
  <c r="K13" i="1"/>
  <c r="K15" i="1" s="1"/>
  <c r="G13" i="1"/>
  <c r="G6" i="1" s="1"/>
  <c r="F13" i="1"/>
  <c r="F6" i="1" s="1"/>
  <c r="F8" i="1" s="1"/>
  <c r="D13" i="1"/>
  <c r="D6" i="1"/>
  <c r="B2" i="1"/>
  <c r="H6" i="1" l="1"/>
  <c r="I6" i="1"/>
  <c r="N15" i="1"/>
  <c r="M15" i="1"/>
  <c r="S15" i="1"/>
  <c r="R15" i="1"/>
  <c r="D7" i="1"/>
  <c r="D8" i="1" s="1"/>
  <c r="M13" i="1"/>
  <c r="H13" i="1"/>
  <c r="F15" i="1"/>
  <c r="G7" i="1"/>
  <c r="I13" i="1"/>
  <c r="H14" i="1"/>
  <c r="G15" i="1"/>
  <c r="N13" i="1"/>
  <c r="M14" i="1"/>
  <c r="R13" i="1"/>
  <c r="S13" i="1"/>
  <c r="S14" i="1"/>
  <c r="I7" i="1" l="1"/>
  <c r="H7" i="1"/>
  <c r="I15" i="1"/>
  <c r="H15" i="1"/>
  <c r="G8" i="1"/>
  <c r="I8" i="1" l="1"/>
  <c r="H8" i="1"/>
</calcChain>
</file>

<file path=xl/sharedStrings.xml><?xml version="1.0" encoding="utf-8"?>
<sst xmlns="http://schemas.openxmlformats.org/spreadsheetml/2006/main" count="31" uniqueCount="14">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</sst>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MS Sans Serif"/>
      <family val="2"/>
    </font>
    <font>
      <b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TemplateDownload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InformationDepartmentSharedSpace/Regular%20Reporting/Workforce%20-%20Safe%20Staffing/5.%20Tools/UHD%20Nurse%20Staffing%20Return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Monthly check drop"/>
      <sheetName val="Unify Report Input"/>
      <sheetName val="OccupiedBeds"/>
      <sheetName val="Ward name check"/>
      <sheetName val="Ward name mapping"/>
      <sheetName val="Output-Submission"/>
      <sheetName val="Output-Intranet"/>
      <sheetName val="Output-CQC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January 2024/25</v>
          </cell>
        </row>
        <row r="13">
          <cell r="D13" t="str">
            <v>POOLE HOSPITAL</v>
          </cell>
          <cell r="H13">
            <v>2336</v>
          </cell>
          <cell r="I13">
            <v>2145.8333333333335</v>
          </cell>
          <cell r="J13">
            <v>1072</v>
          </cell>
          <cell r="K13">
            <v>1341.5</v>
          </cell>
          <cell r="L13">
            <v>0</v>
          </cell>
          <cell r="M13">
            <v>0</v>
          </cell>
          <cell r="P13">
            <v>1426</v>
          </cell>
          <cell r="Q13">
            <v>1426</v>
          </cell>
          <cell r="R13">
            <v>1069.5</v>
          </cell>
          <cell r="S13">
            <v>1114.5</v>
          </cell>
          <cell r="T13">
            <v>0</v>
          </cell>
          <cell r="U13">
            <v>0</v>
          </cell>
          <cell r="AB13">
            <v>802</v>
          </cell>
        </row>
        <row r="14">
          <cell r="D14" t="str">
            <v>POOLE HOSPITAL</v>
          </cell>
          <cell r="H14">
            <v>2494.5</v>
          </cell>
          <cell r="I14">
            <v>1961.5333333333333</v>
          </cell>
          <cell r="J14">
            <v>1639</v>
          </cell>
          <cell r="K14">
            <v>2106</v>
          </cell>
          <cell r="L14">
            <v>0</v>
          </cell>
          <cell r="M14">
            <v>0</v>
          </cell>
          <cell r="P14">
            <v>2139</v>
          </cell>
          <cell r="Q14">
            <v>1679</v>
          </cell>
          <cell r="R14">
            <v>1069.5</v>
          </cell>
          <cell r="S14">
            <v>2260.5</v>
          </cell>
          <cell r="T14">
            <v>0</v>
          </cell>
          <cell r="U14">
            <v>0</v>
          </cell>
          <cell r="AB14">
            <v>909</v>
          </cell>
        </row>
        <row r="15">
          <cell r="D15" t="str">
            <v>POOLE HOSPITAL</v>
          </cell>
          <cell r="H15">
            <v>2479.5</v>
          </cell>
          <cell r="I15">
            <v>2383.0166666666669</v>
          </cell>
          <cell r="J15">
            <v>1506.5</v>
          </cell>
          <cell r="K15">
            <v>1290.8333333333333</v>
          </cell>
          <cell r="L15">
            <v>0</v>
          </cell>
          <cell r="M15">
            <v>0</v>
          </cell>
          <cell r="P15">
            <v>2139</v>
          </cell>
          <cell r="Q15">
            <v>2208</v>
          </cell>
          <cell r="R15">
            <v>713</v>
          </cell>
          <cell r="S15">
            <v>907.75</v>
          </cell>
          <cell r="T15">
            <v>0</v>
          </cell>
          <cell r="U15">
            <v>0</v>
          </cell>
          <cell r="AB15">
            <v>880</v>
          </cell>
        </row>
        <row r="16">
          <cell r="D16" t="str">
            <v>POOLE HOSPITAL</v>
          </cell>
          <cell r="H16">
            <v>1800.8333333333301</v>
          </cell>
          <cell r="I16">
            <v>1722.0666666666666</v>
          </cell>
          <cell r="J16">
            <v>1069.5</v>
          </cell>
          <cell r="K16">
            <v>921.2166666666667</v>
          </cell>
          <cell r="L16">
            <v>0</v>
          </cell>
          <cell r="M16">
            <v>0</v>
          </cell>
          <cell r="P16">
            <v>1426</v>
          </cell>
          <cell r="Q16">
            <v>1416.5166666666667</v>
          </cell>
          <cell r="R16">
            <v>1069.5</v>
          </cell>
          <cell r="S16">
            <v>999.75</v>
          </cell>
          <cell r="T16">
            <v>0</v>
          </cell>
          <cell r="U16">
            <v>0</v>
          </cell>
          <cell r="AB16">
            <v>733</v>
          </cell>
        </row>
        <row r="17">
          <cell r="D17" t="str">
            <v>POOLE HOSPITAL</v>
          </cell>
          <cell r="H17">
            <v>1431.5</v>
          </cell>
          <cell r="I17">
            <v>1451.75</v>
          </cell>
          <cell r="J17">
            <v>1793.5</v>
          </cell>
          <cell r="K17">
            <v>1528.75</v>
          </cell>
          <cell r="L17">
            <v>0</v>
          </cell>
          <cell r="M17">
            <v>80</v>
          </cell>
          <cell r="P17">
            <v>1426</v>
          </cell>
          <cell r="Q17">
            <v>1416</v>
          </cell>
          <cell r="R17">
            <v>1069.5</v>
          </cell>
          <cell r="S17">
            <v>963</v>
          </cell>
          <cell r="T17">
            <v>0</v>
          </cell>
          <cell r="U17">
            <v>11.5</v>
          </cell>
          <cell r="AB17">
            <v>913</v>
          </cell>
        </row>
        <row r="18">
          <cell r="D18" t="str">
            <v>POOLE HOSPITAL</v>
          </cell>
          <cell r="H18">
            <v>1430</v>
          </cell>
          <cell r="I18">
            <v>1430.5</v>
          </cell>
          <cell r="J18">
            <v>1787.5</v>
          </cell>
          <cell r="K18">
            <v>1931.25</v>
          </cell>
          <cell r="L18">
            <v>0</v>
          </cell>
          <cell r="M18">
            <v>11.5</v>
          </cell>
          <cell r="P18">
            <v>1068</v>
          </cell>
          <cell r="Q18">
            <v>1069.5</v>
          </cell>
          <cell r="R18">
            <v>1069.5</v>
          </cell>
          <cell r="S18">
            <v>1325.75</v>
          </cell>
          <cell r="T18">
            <v>0</v>
          </cell>
          <cell r="U18">
            <v>0</v>
          </cell>
          <cell r="AB18">
            <v>921</v>
          </cell>
        </row>
        <row r="19">
          <cell r="D19" t="str">
            <v>POOLE HOSPITAL</v>
          </cell>
          <cell r="H19">
            <v>1071.5</v>
          </cell>
          <cell r="I19">
            <v>1035.5</v>
          </cell>
          <cell r="J19">
            <v>1426</v>
          </cell>
          <cell r="K19">
            <v>1341</v>
          </cell>
          <cell r="L19">
            <v>0</v>
          </cell>
          <cell r="M19">
            <v>23</v>
          </cell>
          <cell r="P19">
            <v>1069.5</v>
          </cell>
          <cell r="Q19">
            <v>1161.5</v>
          </cell>
          <cell r="R19">
            <v>1069.5</v>
          </cell>
          <cell r="S19">
            <v>1012</v>
          </cell>
          <cell r="T19">
            <v>0</v>
          </cell>
          <cell r="U19">
            <v>23</v>
          </cell>
          <cell r="AB19">
            <v>544</v>
          </cell>
        </row>
        <row r="20">
          <cell r="D20" t="str">
            <v>POOLE HOSPITAL</v>
          </cell>
          <cell r="H20">
            <v>1075</v>
          </cell>
          <cell r="I20">
            <v>1019.25</v>
          </cell>
          <cell r="J20">
            <v>708</v>
          </cell>
          <cell r="K20">
            <v>772.76666666666665</v>
          </cell>
          <cell r="L20">
            <v>0</v>
          </cell>
          <cell r="M20">
            <v>0</v>
          </cell>
          <cell r="P20">
            <v>1069.5</v>
          </cell>
          <cell r="Q20">
            <v>1075.4166666666667</v>
          </cell>
          <cell r="R20">
            <v>356.5</v>
          </cell>
          <cell r="S20">
            <v>460</v>
          </cell>
          <cell r="T20">
            <v>0</v>
          </cell>
          <cell r="U20">
            <v>0</v>
          </cell>
          <cell r="AB20">
            <v>367</v>
          </cell>
        </row>
        <row r="21">
          <cell r="D21" t="str">
            <v>POOLE HOSPITAL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AB21">
            <v>0</v>
          </cell>
        </row>
        <row r="22">
          <cell r="D22" t="str">
            <v>POOLE HOSPITAL</v>
          </cell>
          <cell r="H22">
            <v>3723.75</v>
          </cell>
          <cell r="I22">
            <v>3496.75</v>
          </cell>
          <cell r="J22">
            <v>1488</v>
          </cell>
          <cell r="K22">
            <v>1373.65</v>
          </cell>
          <cell r="L22">
            <v>0</v>
          </cell>
          <cell r="M22">
            <v>36</v>
          </cell>
          <cell r="P22">
            <v>3720</v>
          </cell>
          <cell r="Q22">
            <v>3324</v>
          </cell>
          <cell r="R22">
            <v>1488</v>
          </cell>
          <cell r="S22">
            <v>1308</v>
          </cell>
          <cell r="T22">
            <v>0</v>
          </cell>
          <cell r="U22">
            <v>12</v>
          </cell>
          <cell r="AB22">
            <v>476</v>
          </cell>
        </row>
        <row r="23">
          <cell r="D23" t="str">
            <v>POOLE HOSPITAL</v>
          </cell>
          <cell r="H23">
            <v>3340.5</v>
          </cell>
          <cell r="I23">
            <v>2730.75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P23">
            <v>3348</v>
          </cell>
          <cell r="Q23">
            <v>2796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AB23">
            <v>263</v>
          </cell>
        </row>
        <row r="24">
          <cell r="D24" t="str">
            <v>POOLE HOSPITAL</v>
          </cell>
          <cell r="H24">
            <v>1069</v>
          </cell>
          <cell r="I24">
            <v>1047.5</v>
          </cell>
          <cell r="J24">
            <v>945.5</v>
          </cell>
          <cell r="K24">
            <v>840.51666666666665</v>
          </cell>
          <cell r="L24">
            <v>0</v>
          </cell>
          <cell r="M24">
            <v>0</v>
          </cell>
          <cell r="P24">
            <v>1069.5</v>
          </cell>
          <cell r="Q24">
            <v>1069.5</v>
          </cell>
          <cell r="R24">
            <v>356.5</v>
          </cell>
          <cell r="S24">
            <v>423.75</v>
          </cell>
          <cell r="T24">
            <v>0</v>
          </cell>
          <cell r="U24">
            <v>0</v>
          </cell>
          <cell r="AB24">
            <v>459</v>
          </cell>
        </row>
        <row r="25">
          <cell r="D25" t="str">
            <v>POOLE HOSPITAL</v>
          </cell>
          <cell r="H25">
            <v>1453</v>
          </cell>
          <cell r="I25">
            <v>1408.75</v>
          </cell>
          <cell r="J25">
            <v>1782.5</v>
          </cell>
          <cell r="K25">
            <v>1783.25</v>
          </cell>
          <cell r="L25">
            <v>0</v>
          </cell>
          <cell r="M25">
            <v>0</v>
          </cell>
          <cell r="P25">
            <v>713</v>
          </cell>
          <cell r="Q25">
            <v>759</v>
          </cell>
          <cell r="R25">
            <v>1426</v>
          </cell>
          <cell r="S25">
            <v>1490.75</v>
          </cell>
          <cell r="T25">
            <v>0</v>
          </cell>
          <cell r="U25">
            <v>0</v>
          </cell>
          <cell r="AB25">
            <v>691</v>
          </cell>
        </row>
        <row r="26">
          <cell r="D26" t="str">
            <v>POOLE HOSPITAL</v>
          </cell>
          <cell r="H26">
            <v>1343</v>
          </cell>
          <cell r="I26">
            <v>1152.75</v>
          </cell>
          <cell r="J26">
            <v>1136</v>
          </cell>
          <cell r="K26">
            <v>1155.55</v>
          </cell>
          <cell r="L26">
            <v>0</v>
          </cell>
          <cell r="M26">
            <v>0</v>
          </cell>
          <cell r="P26">
            <v>713</v>
          </cell>
          <cell r="Q26">
            <v>724.5</v>
          </cell>
          <cell r="R26">
            <v>713</v>
          </cell>
          <cell r="S26">
            <v>943</v>
          </cell>
          <cell r="T26">
            <v>0</v>
          </cell>
          <cell r="U26">
            <v>0</v>
          </cell>
          <cell r="AB26">
            <v>590</v>
          </cell>
        </row>
        <row r="27">
          <cell r="D27" t="str">
            <v>POOLE HOSPITAL</v>
          </cell>
          <cell r="H27">
            <v>1101.5</v>
          </cell>
          <cell r="I27">
            <v>979</v>
          </cell>
          <cell r="J27">
            <v>845</v>
          </cell>
          <cell r="K27">
            <v>559.5</v>
          </cell>
          <cell r="L27">
            <v>0</v>
          </cell>
          <cell r="M27">
            <v>0</v>
          </cell>
          <cell r="P27">
            <v>713</v>
          </cell>
          <cell r="Q27">
            <v>701.5</v>
          </cell>
          <cell r="R27">
            <v>356.5</v>
          </cell>
          <cell r="S27">
            <v>402.5</v>
          </cell>
          <cell r="T27">
            <v>0</v>
          </cell>
          <cell r="U27">
            <v>0</v>
          </cell>
          <cell r="AB27">
            <v>248</v>
          </cell>
        </row>
        <row r="28">
          <cell r="D28" t="str">
            <v>POOLE HOSPITAL</v>
          </cell>
          <cell r="H28">
            <v>1623</v>
          </cell>
          <cell r="I28">
            <v>1724.75</v>
          </cell>
          <cell r="J28">
            <v>1865.5</v>
          </cell>
          <cell r="K28">
            <v>1690.85</v>
          </cell>
          <cell r="L28">
            <v>0</v>
          </cell>
          <cell r="M28">
            <v>0</v>
          </cell>
          <cell r="P28">
            <v>1069.5</v>
          </cell>
          <cell r="Q28">
            <v>1069.5</v>
          </cell>
          <cell r="R28">
            <v>1426</v>
          </cell>
          <cell r="S28">
            <v>1713</v>
          </cell>
          <cell r="T28">
            <v>0</v>
          </cell>
          <cell r="U28">
            <v>0</v>
          </cell>
          <cell r="AB28">
            <v>1015</v>
          </cell>
        </row>
        <row r="29">
          <cell r="D29" t="str">
            <v>POOLE HOSPITAL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AB29">
            <v>0</v>
          </cell>
        </row>
        <row r="30">
          <cell r="D30" t="str">
            <v>POOLE HOSPITAL</v>
          </cell>
          <cell r="H30">
            <v>1277.5</v>
          </cell>
          <cell r="I30">
            <v>1324.0833333333333</v>
          </cell>
          <cell r="J30">
            <v>1516</v>
          </cell>
          <cell r="K30">
            <v>1623.25</v>
          </cell>
          <cell r="M30">
            <v>0</v>
          </cell>
          <cell r="P30">
            <v>1069.5</v>
          </cell>
          <cell r="Q30">
            <v>1000.5</v>
          </cell>
          <cell r="R30">
            <v>713</v>
          </cell>
          <cell r="S30">
            <v>1437.5</v>
          </cell>
          <cell r="T30">
            <v>0</v>
          </cell>
          <cell r="U30">
            <v>0</v>
          </cell>
          <cell r="AB30">
            <v>835</v>
          </cell>
        </row>
        <row r="31">
          <cell r="D31" t="str">
            <v>POOLE HOSPITAL</v>
          </cell>
          <cell r="H31">
            <v>1257.5</v>
          </cell>
          <cell r="I31">
            <v>1308.75</v>
          </cell>
          <cell r="J31">
            <v>1458.5</v>
          </cell>
          <cell r="K31">
            <v>1646.7666666666667</v>
          </cell>
          <cell r="L31">
            <v>0</v>
          </cell>
          <cell r="M31">
            <v>99.5</v>
          </cell>
          <cell r="P31">
            <v>1068</v>
          </cell>
          <cell r="Q31">
            <v>1068</v>
          </cell>
          <cell r="R31">
            <v>713</v>
          </cell>
          <cell r="S31">
            <v>1288</v>
          </cell>
          <cell r="T31">
            <v>0</v>
          </cell>
          <cell r="U31">
            <v>0</v>
          </cell>
          <cell r="AB31">
            <v>795</v>
          </cell>
        </row>
        <row r="32">
          <cell r="D32" t="str">
            <v>POOLE HOSPITAL</v>
          </cell>
          <cell r="H32">
            <v>3861.25</v>
          </cell>
          <cell r="I32">
            <v>3332.333333333333</v>
          </cell>
          <cell r="J32">
            <v>2507.5</v>
          </cell>
          <cell r="K32">
            <v>2100.333333333333</v>
          </cell>
          <cell r="L32">
            <v>0</v>
          </cell>
          <cell r="M32">
            <v>0</v>
          </cell>
          <cell r="P32">
            <v>2495.5</v>
          </cell>
          <cell r="Q32">
            <v>2194.65</v>
          </cell>
          <cell r="R32">
            <v>1781</v>
          </cell>
          <cell r="S32">
            <v>1612.5</v>
          </cell>
          <cell r="T32">
            <v>0</v>
          </cell>
          <cell r="U32">
            <v>0</v>
          </cell>
          <cell r="AB32">
            <v>1396</v>
          </cell>
        </row>
        <row r="33">
          <cell r="D33" t="str">
            <v>POOLE HOSPITAL</v>
          </cell>
          <cell r="H33">
            <v>2684.5</v>
          </cell>
          <cell r="I33">
            <v>2388.25</v>
          </cell>
          <cell r="J33">
            <v>745.5</v>
          </cell>
          <cell r="K33">
            <v>655.25</v>
          </cell>
          <cell r="L33">
            <v>0</v>
          </cell>
          <cell r="M33">
            <v>0</v>
          </cell>
          <cell r="P33">
            <v>2516.5</v>
          </cell>
          <cell r="Q33">
            <v>2427.75</v>
          </cell>
          <cell r="R33">
            <v>713</v>
          </cell>
          <cell r="S33">
            <v>700.41666666666663</v>
          </cell>
          <cell r="T33">
            <v>0</v>
          </cell>
          <cell r="U33">
            <v>0</v>
          </cell>
          <cell r="AB33">
            <v>287</v>
          </cell>
        </row>
        <row r="34">
          <cell r="D34" t="str">
            <v>POOLE HOSPITAL</v>
          </cell>
          <cell r="H34">
            <v>3347.5</v>
          </cell>
          <cell r="I34">
            <v>2432.5</v>
          </cell>
          <cell r="J34">
            <v>390</v>
          </cell>
          <cell r="K34">
            <v>360</v>
          </cell>
          <cell r="L34">
            <v>0</v>
          </cell>
          <cell r="M34">
            <v>0</v>
          </cell>
          <cell r="P34">
            <v>2976</v>
          </cell>
          <cell r="Q34">
            <v>2184</v>
          </cell>
          <cell r="R34">
            <v>732</v>
          </cell>
          <cell r="S34">
            <v>480</v>
          </cell>
          <cell r="T34">
            <v>0</v>
          </cell>
          <cell r="U34">
            <v>0</v>
          </cell>
          <cell r="AB34">
            <v>350</v>
          </cell>
        </row>
        <row r="35">
          <cell r="D35" t="str">
            <v>POOLE HOSPITAL</v>
          </cell>
          <cell r="H35">
            <v>920.5</v>
          </cell>
          <cell r="I35">
            <v>913.5</v>
          </cell>
          <cell r="J35">
            <v>1073.25</v>
          </cell>
          <cell r="K35">
            <v>1543.5</v>
          </cell>
          <cell r="L35">
            <v>0</v>
          </cell>
          <cell r="M35">
            <v>0</v>
          </cell>
          <cell r="P35">
            <v>713</v>
          </cell>
          <cell r="Q35">
            <v>713</v>
          </cell>
          <cell r="R35">
            <v>1065</v>
          </cell>
          <cell r="S35">
            <v>2085.25</v>
          </cell>
          <cell r="T35">
            <v>0</v>
          </cell>
          <cell r="U35">
            <v>0</v>
          </cell>
          <cell r="AB35">
            <v>427</v>
          </cell>
        </row>
        <row r="36">
          <cell r="D36" t="str">
            <v>POOLE HOSPITAL</v>
          </cell>
          <cell r="H36">
            <v>1791</v>
          </cell>
          <cell r="I36">
            <v>1723.5</v>
          </cell>
          <cell r="J36">
            <v>1431</v>
          </cell>
          <cell r="K36">
            <v>1584.0333333333333</v>
          </cell>
          <cell r="L36">
            <v>0</v>
          </cell>
          <cell r="M36">
            <v>0</v>
          </cell>
          <cell r="P36">
            <v>1426</v>
          </cell>
          <cell r="Q36">
            <v>1406</v>
          </cell>
          <cell r="R36">
            <v>1069.5</v>
          </cell>
          <cell r="S36">
            <v>1357.5</v>
          </cell>
          <cell r="T36">
            <v>0</v>
          </cell>
          <cell r="U36">
            <v>0</v>
          </cell>
          <cell r="AB36">
            <v>663</v>
          </cell>
        </row>
        <row r="37">
          <cell r="D37" t="str">
            <v>POOLE HOSPITAL</v>
          </cell>
          <cell r="H37">
            <v>1430</v>
          </cell>
          <cell r="I37">
            <v>1372.5</v>
          </cell>
          <cell r="J37">
            <v>1250.5</v>
          </cell>
          <cell r="K37">
            <v>1000</v>
          </cell>
          <cell r="L37">
            <v>0</v>
          </cell>
          <cell r="M37">
            <v>0</v>
          </cell>
          <cell r="P37">
            <v>1069.5</v>
          </cell>
          <cell r="Q37">
            <v>1058</v>
          </cell>
          <cell r="R37">
            <v>708</v>
          </cell>
          <cell r="S37">
            <v>697</v>
          </cell>
          <cell r="T37">
            <v>0</v>
          </cell>
          <cell r="U37">
            <v>0</v>
          </cell>
          <cell r="AB37">
            <v>657</v>
          </cell>
        </row>
        <row r="38">
          <cell r="D38" t="str">
            <v>POOLE HOSPITAL</v>
          </cell>
          <cell r="H38">
            <v>1067.5</v>
          </cell>
          <cell r="I38">
            <v>1072.5</v>
          </cell>
          <cell r="J38">
            <v>718</v>
          </cell>
          <cell r="K38">
            <v>619.83333333333337</v>
          </cell>
          <cell r="L38">
            <v>0</v>
          </cell>
          <cell r="M38">
            <v>0</v>
          </cell>
          <cell r="P38">
            <v>1058</v>
          </cell>
          <cell r="Q38">
            <v>1069.5</v>
          </cell>
          <cell r="R38">
            <v>356.5</v>
          </cell>
          <cell r="S38">
            <v>368</v>
          </cell>
          <cell r="T38">
            <v>0</v>
          </cell>
          <cell r="U38">
            <v>0</v>
          </cell>
          <cell r="AB38">
            <v>395</v>
          </cell>
        </row>
        <row r="39">
          <cell r="D39" t="str">
            <v>POOLE HOSPITAL</v>
          </cell>
          <cell r="H39">
            <v>1329</v>
          </cell>
          <cell r="I39">
            <v>1291</v>
          </cell>
          <cell r="J39">
            <v>1451</v>
          </cell>
          <cell r="K39">
            <v>1557.8</v>
          </cell>
          <cell r="L39">
            <v>0</v>
          </cell>
          <cell r="M39">
            <v>0</v>
          </cell>
          <cell r="P39">
            <v>1069.5</v>
          </cell>
          <cell r="Q39">
            <v>1058</v>
          </cell>
          <cell r="R39">
            <v>713</v>
          </cell>
          <cell r="S39">
            <v>966</v>
          </cell>
          <cell r="T39">
            <v>0</v>
          </cell>
          <cell r="U39">
            <v>0</v>
          </cell>
          <cell r="AB39">
            <v>792</v>
          </cell>
        </row>
        <row r="40">
          <cell r="D40" t="str">
            <v>ROYAL BOURNEMOUTH HOSPITAL</v>
          </cell>
          <cell r="H40">
            <v>3293</v>
          </cell>
          <cell r="I40">
            <v>3243.4166666666665</v>
          </cell>
          <cell r="J40">
            <v>2137</v>
          </cell>
          <cell r="K40">
            <v>1941.75</v>
          </cell>
          <cell r="L40">
            <v>0</v>
          </cell>
          <cell r="M40">
            <v>0</v>
          </cell>
          <cell r="P40">
            <v>2852</v>
          </cell>
          <cell r="Q40">
            <v>2901</v>
          </cell>
          <cell r="R40">
            <v>1782.5</v>
          </cell>
          <cell r="S40">
            <v>1982.1833333333334</v>
          </cell>
          <cell r="T40">
            <v>0</v>
          </cell>
          <cell r="U40">
            <v>0</v>
          </cell>
          <cell r="AB40">
            <v>1368</v>
          </cell>
        </row>
        <row r="41">
          <cell r="D41" t="str">
            <v>ROYAL BOURNEMOUTH HOSPITAL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AB41">
            <v>67</v>
          </cell>
        </row>
        <row r="42">
          <cell r="D42" t="str">
            <v>ROYAL BOURNEMOUTH HOSPITAL</v>
          </cell>
          <cell r="H42">
            <v>2139</v>
          </cell>
          <cell r="I42">
            <v>2130.5</v>
          </cell>
          <cell r="J42">
            <v>621</v>
          </cell>
          <cell r="K42">
            <v>529.5</v>
          </cell>
          <cell r="L42">
            <v>0</v>
          </cell>
          <cell r="M42">
            <v>0</v>
          </cell>
          <cell r="P42">
            <v>1426</v>
          </cell>
          <cell r="Q42">
            <v>1414.5</v>
          </cell>
          <cell r="R42">
            <v>0</v>
          </cell>
          <cell r="S42">
            <v>23</v>
          </cell>
          <cell r="T42">
            <v>0</v>
          </cell>
          <cell r="U42">
            <v>0</v>
          </cell>
          <cell r="AB42">
            <v>391</v>
          </cell>
        </row>
        <row r="43">
          <cell r="D43" t="str">
            <v>ROYAL BOURNEMOUTH HOSPITAL</v>
          </cell>
          <cell r="H43">
            <v>1621.5</v>
          </cell>
          <cell r="I43">
            <v>1504.5166666666667</v>
          </cell>
          <cell r="J43">
            <v>1665.5</v>
          </cell>
          <cell r="K43">
            <v>961.5</v>
          </cell>
          <cell r="L43">
            <v>0</v>
          </cell>
          <cell r="M43">
            <v>38</v>
          </cell>
          <cell r="P43">
            <v>1029</v>
          </cell>
          <cell r="Q43">
            <v>736</v>
          </cell>
          <cell r="R43">
            <v>713</v>
          </cell>
          <cell r="S43">
            <v>404.75</v>
          </cell>
          <cell r="T43">
            <v>0</v>
          </cell>
          <cell r="U43">
            <v>0</v>
          </cell>
          <cell r="AB43">
            <v>318</v>
          </cell>
        </row>
        <row r="44">
          <cell r="D44" t="str">
            <v>ROYAL BOURNEMOUTH HOSPITAL</v>
          </cell>
          <cell r="H44">
            <v>3197.9833333333299</v>
          </cell>
          <cell r="I44">
            <v>2665.7166666666667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P44">
            <v>3185.5</v>
          </cell>
          <cell r="Q44">
            <v>2840.5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AB44">
            <v>283</v>
          </cell>
        </row>
        <row r="45">
          <cell r="D45" t="str">
            <v>CHRISTCHURCH HOSPITAL</v>
          </cell>
          <cell r="H45">
            <v>1467</v>
          </cell>
          <cell r="I45">
            <v>1418.25</v>
          </cell>
          <cell r="J45">
            <v>1116.5</v>
          </cell>
          <cell r="K45">
            <v>941</v>
          </cell>
          <cell r="L45">
            <v>0</v>
          </cell>
          <cell r="M45">
            <v>80.5</v>
          </cell>
          <cell r="P45">
            <v>713</v>
          </cell>
          <cell r="Q45">
            <v>718.75</v>
          </cell>
          <cell r="R45">
            <v>713</v>
          </cell>
          <cell r="S45">
            <v>701.5</v>
          </cell>
          <cell r="T45">
            <v>0</v>
          </cell>
          <cell r="U45">
            <v>0</v>
          </cell>
          <cell r="AB45">
            <v>379</v>
          </cell>
        </row>
        <row r="46">
          <cell r="D46" t="str">
            <v>ROYAL BOURNEMOUTH HOSPITAL</v>
          </cell>
          <cell r="H46">
            <v>3501.0166666666701</v>
          </cell>
          <cell r="I46">
            <v>3280.1833333333334</v>
          </cell>
          <cell r="J46">
            <v>2030.5</v>
          </cell>
          <cell r="K46">
            <v>2099</v>
          </cell>
          <cell r="L46">
            <v>0</v>
          </cell>
          <cell r="M46">
            <v>0</v>
          </cell>
          <cell r="P46">
            <v>2484</v>
          </cell>
          <cell r="Q46">
            <v>2484</v>
          </cell>
          <cell r="R46">
            <v>1426</v>
          </cell>
          <cell r="S46">
            <v>1708.1666666666667</v>
          </cell>
          <cell r="T46">
            <v>0</v>
          </cell>
          <cell r="U46">
            <v>0</v>
          </cell>
          <cell r="AB46">
            <v>1301</v>
          </cell>
        </row>
        <row r="47">
          <cell r="D47" t="str">
            <v>ROYAL BOURNEMOUTH HOSPITAL</v>
          </cell>
          <cell r="H47">
            <v>1806.2</v>
          </cell>
          <cell r="I47">
            <v>1733.0833333333333</v>
          </cell>
          <cell r="J47">
            <v>715.5</v>
          </cell>
          <cell r="K47">
            <v>689.75</v>
          </cell>
          <cell r="L47">
            <v>0</v>
          </cell>
          <cell r="M47">
            <v>0</v>
          </cell>
          <cell r="P47">
            <v>1426</v>
          </cell>
          <cell r="Q47">
            <v>1403</v>
          </cell>
          <cell r="R47">
            <v>712.5</v>
          </cell>
          <cell r="S47">
            <v>673</v>
          </cell>
          <cell r="T47">
            <v>0</v>
          </cell>
          <cell r="U47">
            <v>0</v>
          </cell>
          <cell r="AB47">
            <v>451</v>
          </cell>
        </row>
        <row r="48">
          <cell r="D48" t="str">
            <v>ROYAL BOURNEMOUTH HOSPITAL</v>
          </cell>
          <cell r="H48">
            <v>1592.4666666666701</v>
          </cell>
          <cell r="I48">
            <v>1580.6333333333334</v>
          </cell>
          <cell r="J48">
            <v>916</v>
          </cell>
          <cell r="K48">
            <v>1275.2333333333333</v>
          </cell>
          <cell r="L48">
            <v>0</v>
          </cell>
          <cell r="M48">
            <v>0</v>
          </cell>
          <cell r="P48">
            <v>1069.5</v>
          </cell>
          <cell r="Q48">
            <v>1058</v>
          </cell>
          <cell r="R48">
            <v>356.5</v>
          </cell>
          <cell r="S48">
            <v>1084.9833333333333</v>
          </cell>
          <cell r="T48">
            <v>0</v>
          </cell>
          <cell r="U48">
            <v>0</v>
          </cell>
          <cell r="AB48">
            <v>704</v>
          </cell>
        </row>
        <row r="49">
          <cell r="D49" t="str">
            <v>ROYAL BOURNEMOUTH HOSPITAL</v>
          </cell>
          <cell r="H49">
            <v>1789.0000000000034</v>
          </cell>
          <cell r="I49">
            <v>1667.0833333333333</v>
          </cell>
          <cell r="J49">
            <v>713</v>
          </cell>
          <cell r="K49">
            <v>656.5</v>
          </cell>
          <cell r="L49">
            <v>0</v>
          </cell>
          <cell r="M49">
            <v>0</v>
          </cell>
          <cell r="P49">
            <v>713</v>
          </cell>
          <cell r="Q49">
            <v>761.5</v>
          </cell>
          <cell r="R49">
            <v>356.5</v>
          </cell>
          <cell r="S49">
            <v>632.5</v>
          </cell>
          <cell r="T49">
            <v>0</v>
          </cell>
          <cell r="U49">
            <v>0</v>
          </cell>
          <cell r="AB49">
            <v>411</v>
          </cell>
        </row>
        <row r="50">
          <cell r="D50" t="str">
            <v>ROYAL BOURNEMOUTH HOSPITAL</v>
          </cell>
          <cell r="H50">
            <v>1450.4833333333299</v>
          </cell>
          <cell r="I50">
            <v>1484.6333333333334</v>
          </cell>
          <cell r="J50">
            <v>1078.75</v>
          </cell>
          <cell r="K50">
            <v>883.25</v>
          </cell>
          <cell r="L50">
            <v>0</v>
          </cell>
          <cell r="M50">
            <v>0</v>
          </cell>
          <cell r="P50">
            <v>1069.5</v>
          </cell>
          <cell r="Q50">
            <v>1069.5</v>
          </cell>
          <cell r="R50">
            <v>1069.5</v>
          </cell>
          <cell r="S50">
            <v>669.75</v>
          </cell>
          <cell r="T50">
            <v>0</v>
          </cell>
          <cell r="U50">
            <v>0</v>
          </cell>
          <cell r="AB50">
            <v>634</v>
          </cell>
        </row>
        <row r="51">
          <cell r="D51" t="str">
            <v>ROYAL BOURNEMOUTH HOSPITAL</v>
          </cell>
          <cell r="H51">
            <v>1602</v>
          </cell>
          <cell r="I51">
            <v>1552.25</v>
          </cell>
          <cell r="J51">
            <v>941.5</v>
          </cell>
          <cell r="K51">
            <v>1401</v>
          </cell>
          <cell r="L51">
            <v>0</v>
          </cell>
          <cell r="M51">
            <v>0</v>
          </cell>
          <cell r="P51">
            <v>1069.5</v>
          </cell>
          <cell r="Q51">
            <v>1079.8333333333333</v>
          </cell>
          <cell r="R51">
            <v>356.5</v>
          </cell>
          <cell r="S51">
            <v>1095.95</v>
          </cell>
          <cell r="T51">
            <v>0</v>
          </cell>
          <cell r="U51">
            <v>0</v>
          </cell>
          <cell r="AB51">
            <v>812</v>
          </cell>
        </row>
        <row r="52">
          <cell r="D52" t="str">
            <v>ROYAL BOURNEMOUTH HOSPITAL</v>
          </cell>
          <cell r="H52">
            <v>1688.5</v>
          </cell>
          <cell r="I52">
            <v>1541.5</v>
          </cell>
          <cell r="J52">
            <v>1438</v>
          </cell>
          <cell r="K52">
            <v>1592.9833333333333</v>
          </cell>
          <cell r="L52">
            <v>0</v>
          </cell>
          <cell r="M52">
            <v>0</v>
          </cell>
          <cell r="P52">
            <v>1072</v>
          </cell>
          <cell r="Q52">
            <v>727.5</v>
          </cell>
          <cell r="R52">
            <v>1069.5</v>
          </cell>
          <cell r="S52">
            <v>1563.25</v>
          </cell>
          <cell r="T52">
            <v>0</v>
          </cell>
          <cell r="U52">
            <v>0</v>
          </cell>
          <cell r="AB52">
            <v>864</v>
          </cell>
        </row>
        <row r="53">
          <cell r="D53" t="str">
            <v>ROYAL BOURNEMOUTH HOSPITAL</v>
          </cell>
          <cell r="H53">
            <v>1732.5</v>
          </cell>
          <cell r="I53">
            <v>1578.5</v>
          </cell>
          <cell r="J53">
            <v>1069.5</v>
          </cell>
          <cell r="K53">
            <v>993.5</v>
          </cell>
          <cell r="L53">
            <v>0</v>
          </cell>
          <cell r="M53">
            <v>0</v>
          </cell>
          <cell r="P53">
            <v>713</v>
          </cell>
          <cell r="Q53">
            <v>713</v>
          </cell>
          <cell r="R53">
            <v>1069.5</v>
          </cell>
          <cell r="S53">
            <v>1046.5</v>
          </cell>
          <cell r="T53">
            <v>0</v>
          </cell>
          <cell r="U53">
            <v>0</v>
          </cell>
          <cell r="AB53">
            <v>770</v>
          </cell>
        </row>
        <row r="54">
          <cell r="D54" t="str">
            <v>ROYAL BOURNEMOUTH HOSPITAL</v>
          </cell>
          <cell r="H54">
            <v>1573</v>
          </cell>
          <cell r="I54">
            <v>1563.5833333333333</v>
          </cell>
          <cell r="J54">
            <v>1300.5</v>
          </cell>
          <cell r="K54">
            <v>1593.5</v>
          </cell>
          <cell r="L54">
            <v>0</v>
          </cell>
          <cell r="M54">
            <v>0</v>
          </cell>
          <cell r="P54">
            <v>1069.5</v>
          </cell>
          <cell r="Q54">
            <v>1071.5</v>
          </cell>
          <cell r="R54">
            <v>713</v>
          </cell>
          <cell r="S54">
            <v>1371.7333333333333</v>
          </cell>
          <cell r="T54">
            <v>0</v>
          </cell>
          <cell r="U54">
            <v>0</v>
          </cell>
          <cell r="AB54">
            <v>860</v>
          </cell>
        </row>
        <row r="55">
          <cell r="D55" t="str">
            <v>ROYAL BOURNEMOUTH HOSPITAL</v>
          </cell>
          <cell r="H55">
            <v>1656.5</v>
          </cell>
          <cell r="I55">
            <v>1628.5</v>
          </cell>
          <cell r="J55">
            <v>1480</v>
          </cell>
          <cell r="K55">
            <v>1351</v>
          </cell>
          <cell r="L55">
            <v>0</v>
          </cell>
          <cell r="M55">
            <v>0</v>
          </cell>
          <cell r="P55">
            <v>1069.5</v>
          </cell>
          <cell r="Q55">
            <v>713</v>
          </cell>
          <cell r="R55">
            <v>1069.5</v>
          </cell>
          <cell r="S55">
            <v>1263.0166666666667</v>
          </cell>
          <cell r="T55">
            <v>0</v>
          </cell>
          <cell r="U55">
            <v>0</v>
          </cell>
          <cell r="AB55">
            <v>861</v>
          </cell>
        </row>
        <row r="56">
          <cell r="D56" t="str">
            <v>ROYAL BOURNEMOUTH HOSPITAL</v>
          </cell>
          <cell r="H56">
            <v>1653</v>
          </cell>
          <cell r="I56">
            <v>1570.5</v>
          </cell>
          <cell r="J56">
            <v>1473.5</v>
          </cell>
          <cell r="K56">
            <v>1873.1333333333334</v>
          </cell>
          <cell r="L56">
            <v>0</v>
          </cell>
          <cell r="M56">
            <v>0</v>
          </cell>
          <cell r="P56">
            <v>1069.5</v>
          </cell>
          <cell r="Q56">
            <v>713.01666666666665</v>
          </cell>
          <cell r="R56">
            <v>1069.5</v>
          </cell>
          <cell r="S56">
            <v>1692.2166666666667</v>
          </cell>
          <cell r="T56">
            <v>0</v>
          </cell>
          <cell r="U56">
            <v>0</v>
          </cell>
          <cell r="AB56">
            <v>867</v>
          </cell>
        </row>
        <row r="57">
          <cell r="D57" t="str">
            <v>ROYAL BOURNEMOUTH HOSPITAL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AB57">
            <v>0</v>
          </cell>
        </row>
        <row r="58">
          <cell r="D58" t="str">
            <v>ROYAL BOURNEMOUTH HOSPITAL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AB58">
            <v>0</v>
          </cell>
        </row>
        <row r="59">
          <cell r="D59" t="str">
            <v>ROYAL BOURNEMOUTH HOSPITAL</v>
          </cell>
          <cell r="H59">
            <v>1579.5</v>
          </cell>
          <cell r="I59">
            <v>1422.75</v>
          </cell>
          <cell r="J59">
            <v>1296</v>
          </cell>
          <cell r="K59">
            <v>1689.25</v>
          </cell>
          <cell r="L59">
            <v>0</v>
          </cell>
          <cell r="M59">
            <v>0</v>
          </cell>
          <cell r="P59">
            <v>1069.5</v>
          </cell>
          <cell r="Q59">
            <v>1069.5</v>
          </cell>
          <cell r="R59">
            <v>713</v>
          </cell>
          <cell r="S59">
            <v>1211.8333333333333</v>
          </cell>
          <cell r="T59">
            <v>0</v>
          </cell>
          <cell r="U59">
            <v>0</v>
          </cell>
          <cell r="AB59">
            <v>852</v>
          </cell>
        </row>
        <row r="60">
          <cell r="D60" t="str">
            <v>ROYAL BOURNEMOUTH HOSPITAL</v>
          </cell>
          <cell r="H60">
            <v>1804.25</v>
          </cell>
          <cell r="I60">
            <v>1728.5</v>
          </cell>
          <cell r="J60">
            <v>1321.5</v>
          </cell>
          <cell r="K60">
            <v>1101.25</v>
          </cell>
          <cell r="L60">
            <v>0</v>
          </cell>
          <cell r="M60">
            <v>0</v>
          </cell>
          <cell r="P60">
            <v>1426</v>
          </cell>
          <cell r="Q60">
            <v>1407</v>
          </cell>
          <cell r="R60">
            <v>1067</v>
          </cell>
          <cell r="S60">
            <v>928.91666666666663</v>
          </cell>
          <cell r="T60">
            <v>0</v>
          </cell>
          <cell r="U60">
            <v>0</v>
          </cell>
          <cell r="AB60">
            <v>735</v>
          </cell>
        </row>
        <row r="61">
          <cell r="D61" t="str">
            <v>ROYAL BOURNEMOUTH HOSPITAL</v>
          </cell>
          <cell r="H61">
            <v>1806</v>
          </cell>
          <cell r="I61">
            <v>1799</v>
          </cell>
          <cell r="J61">
            <v>1063.6500000000001</v>
          </cell>
          <cell r="K61">
            <v>1636.15</v>
          </cell>
          <cell r="L61">
            <v>0</v>
          </cell>
          <cell r="M61">
            <v>0</v>
          </cell>
          <cell r="P61">
            <v>977.5</v>
          </cell>
          <cell r="Q61">
            <v>1061.5</v>
          </cell>
          <cell r="R61">
            <v>713</v>
          </cell>
          <cell r="S61">
            <v>1228</v>
          </cell>
          <cell r="T61">
            <v>0</v>
          </cell>
          <cell r="U61">
            <v>0</v>
          </cell>
          <cell r="AB61">
            <v>822</v>
          </cell>
        </row>
        <row r="62">
          <cell r="D62" t="str">
            <v>ROYAL BOURNEMOUTH HOSPITAL</v>
          </cell>
          <cell r="H62">
            <v>747</v>
          </cell>
          <cell r="I62">
            <v>1144.25</v>
          </cell>
          <cell r="J62">
            <v>585</v>
          </cell>
          <cell r="K62">
            <v>819.25</v>
          </cell>
          <cell r="L62">
            <v>0</v>
          </cell>
          <cell r="M62">
            <v>0</v>
          </cell>
          <cell r="P62">
            <v>713</v>
          </cell>
          <cell r="Q62">
            <v>1035.75</v>
          </cell>
          <cell r="R62">
            <v>0</v>
          </cell>
          <cell r="S62">
            <v>655.5</v>
          </cell>
          <cell r="T62">
            <v>0</v>
          </cell>
          <cell r="U62">
            <v>0</v>
          </cell>
          <cell r="AB62">
            <v>509</v>
          </cell>
        </row>
        <row r="63">
          <cell r="D63" t="str">
            <v>ROYAL BOURNEMOUTH HOSPITAL</v>
          </cell>
          <cell r="H63">
            <v>1067.5</v>
          </cell>
          <cell r="I63">
            <v>1072.1666666666667</v>
          </cell>
          <cell r="J63">
            <v>356.5</v>
          </cell>
          <cell r="K63">
            <v>356.5</v>
          </cell>
          <cell r="L63">
            <v>0</v>
          </cell>
          <cell r="M63">
            <v>0</v>
          </cell>
          <cell r="P63">
            <v>713</v>
          </cell>
          <cell r="Q63">
            <v>714.5</v>
          </cell>
          <cell r="R63">
            <v>345.5</v>
          </cell>
          <cell r="S63">
            <v>368</v>
          </cell>
          <cell r="T63">
            <v>0</v>
          </cell>
          <cell r="U63">
            <v>0</v>
          </cell>
          <cell r="AB63">
            <v>279</v>
          </cell>
        </row>
        <row r="64">
          <cell r="D64" t="str">
            <v>ROYAL BOURNEMOUTH HOSPITAL</v>
          </cell>
          <cell r="H64">
            <v>3227.5</v>
          </cell>
          <cell r="I64">
            <v>3129.25</v>
          </cell>
          <cell r="J64">
            <v>2896</v>
          </cell>
          <cell r="K64">
            <v>2947.8</v>
          </cell>
          <cell r="L64">
            <v>0</v>
          </cell>
          <cell r="M64">
            <v>0</v>
          </cell>
          <cell r="P64">
            <v>2852</v>
          </cell>
          <cell r="Q64">
            <v>2855.25</v>
          </cell>
          <cell r="R64">
            <v>2139</v>
          </cell>
          <cell r="S64">
            <v>2607.0333333333333</v>
          </cell>
          <cell r="T64">
            <v>0</v>
          </cell>
          <cell r="U64">
            <v>0</v>
          </cell>
          <cell r="AB64">
            <v>1517</v>
          </cell>
        </row>
        <row r="65">
          <cell r="D65" t="str">
            <v>ROYAL BOURNEMOUTH HOSPITAL</v>
          </cell>
          <cell r="H65">
            <v>1339.5</v>
          </cell>
          <cell r="I65">
            <v>1384.1666666666667</v>
          </cell>
          <cell r="J65">
            <v>713</v>
          </cell>
          <cell r="K65">
            <v>685</v>
          </cell>
          <cell r="L65">
            <v>0</v>
          </cell>
          <cell r="M65">
            <v>0</v>
          </cell>
          <cell r="P65">
            <v>713</v>
          </cell>
          <cell r="Q65">
            <v>828</v>
          </cell>
          <cell r="R65">
            <v>356.5</v>
          </cell>
          <cell r="S65">
            <v>759</v>
          </cell>
          <cell r="T65">
            <v>0</v>
          </cell>
          <cell r="U65">
            <v>0</v>
          </cell>
          <cell r="AB65">
            <v>751</v>
          </cell>
        </row>
        <row r="66">
          <cell r="D66" t="str">
            <v>ROYAL BOURNEMOUTH HOSPITAL</v>
          </cell>
          <cell r="H66">
            <v>1681</v>
          </cell>
          <cell r="I66">
            <v>1604.25</v>
          </cell>
          <cell r="J66">
            <v>1485.5</v>
          </cell>
          <cell r="K66">
            <v>1423.5</v>
          </cell>
          <cell r="L66">
            <v>0</v>
          </cell>
          <cell r="M66">
            <v>89</v>
          </cell>
          <cell r="P66">
            <v>1069.5</v>
          </cell>
          <cell r="Q66">
            <v>759</v>
          </cell>
          <cell r="R66">
            <v>1069.5</v>
          </cell>
          <cell r="S66">
            <v>1345.5</v>
          </cell>
          <cell r="T66">
            <v>0</v>
          </cell>
          <cell r="U66">
            <v>0</v>
          </cell>
          <cell r="AB66">
            <v>801</v>
          </cell>
        </row>
        <row r="67">
          <cell r="D67" t="str">
            <v>ROYAL BOURNEMOUTH HOSPITAL</v>
          </cell>
          <cell r="H67">
            <v>1349</v>
          </cell>
          <cell r="I67">
            <v>1347.6666666666667</v>
          </cell>
          <cell r="J67">
            <v>713</v>
          </cell>
          <cell r="K67">
            <v>558.5</v>
          </cell>
          <cell r="L67">
            <v>0</v>
          </cell>
          <cell r="M67">
            <v>0</v>
          </cell>
          <cell r="P67">
            <v>1069.5</v>
          </cell>
          <cell r="Q67">
            <v>1023.5</v>
          </cell>
          <cell r="R67">
            <v>621</v>
          </cell>
          <cell r="S67">
            <v>517.5</v>
          </cell>
          <cell r="T67">
            <v>0</v>
          </cell>
          <cell r="U67">
            <v>0</v>
          </cell>
          <cell r="AB67">
            <v>483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S15"/>
  <sheetViews>
    <sheetView showGridLines="0" tabSelected="1" workbookViewId="0">
      <selection activeCell="P5" sqref="P5"/>
    </sheetView>
  </sheetViews>
  <sheetFormatPr defaultColWidth="8.75" defaultRowHeight="14"/>
  <cols>
    <col min="1" max="1" width="3.5" customWidth="1"/>
    <col min="2" max="2" width="28.5" customWidth="1"/>
    <col min="3" max="3" width="1.83203125" customWidth="1"/>
    <col min="4" max="4" width="9.5" customWidth="1"/>
    <col min="5" max="5" width="1.83203125" customWidth="1"/>
    <col min="6" max="7" width="14.5" customWidth="1"/>
    <col min="8" max="8" width="7.5" customWidth="1"/>
    <col min="9" max="9" width="7.75" customWidth="1"/>
    <col min="10" max="10" width="1.83203125" customWidth="1"/>
    <col min="11" max="12" width="14.5" customWidth="1"/>
    <col min="13" max="13" width="7.5" customWidth="1"/>
    <col min="14" max="14" width="7.75" customWidth="1"/>
    <col min="15" max="15" width="1.83203125" customWidth="1"/>
    <col min="16" max="17" width="14.5" customWidth="1"/>
    <col min="18" max="19" width="7.5" customWidth="1"/>
    <col min="20" max="20" width="3.5" customWidth="1"/>
    <col min="21" max="21" width="12.1640625" customWidth="1"/>
    <col min="22" max="22" width="13.1640625" customWidth="1"/>
    <col min="23" max="23" width="9" bestFit="1" customWidth="1"/>
    <col min="24" max="24" width="6.4140625" bestFit="1" customWidth="1"/>
  </cols>
  <sheetData>
    <row r="2" spans="2:19" ht="18.5">
      <c r="B2" s="1" t="str">
        <f>"Safe Staffing (Rota Fill Rates and CHPPD) - Total (Day &amp; Night Combined)"&amp;"  "&amp; '[3]Output-Submission'!D4</f>
        <v>Safe Staffing (Rota Fill Rates and CHPPD) - Total (Day &amp; Night Combined)  January 2024/25</v>
      </c>
      <c r="D2" s="2"/>
    </row>
    <row r="3" spans="2:19" ht="15" thickBot="1"/>
    <row r="4" spans="2:19" s="3" customFormat="1" ht="16.5" thickBot="1">
      <c r="B4"/>
      <c r="C4"/>
      <c r="D4"/>
      <c r="E4"/>
      <c r="F4" s="37" t="s">
        <v>0</v>
      </c>
      <c r="G4" s="38"/>
      <c r="H4" s="38"/>
      <c r="I4" s="39"/>
    </row>
    <row r="5" spans="2:19" ht="63" customHeight="1">
      <c r="B5" s="4" t="s">
        <v>1</v>
      </c>
      <c r="D5" s="4" t="s">
        <v>2</v>
      </c>
      <c r="F5" s="5" t="s">
        <v>3</v>
      </c>
      <c r="G5" s="6" t="s">
        <v>4</v>
      </c>
      <c r="H5" s="6" t="s">
        <v>5</v>
      </c>
      <c r="I5" s="7" t="s">
        <v>6</v>
      </c>
    </row>
    <row r="6" spans="2:19" ht="14.5">
      <c r="B6" s="8" t="s">
        <v>7</v>
      </c>
      <c r="D6" s="8">
        <f>D13</f>
        <v>16408</v>
      </c>
      <c r="F6" s="9">
        <f>SUM(F13,K13,P13)</f>
        <v>138731.58333333331</v>
      </c>
      <c r="G6" s="10">
        <f>SUM(G13,L13,Q13)</f>
        <v>136864.26666666666</v>
      </c>
      <c r="H6" s="11">
        <f t="shared" ref="H6:H8" si="0">G6/F6</f>
        <v>0.98654007528927279</v>
      </c>
      <c r="I6" s="12">
        <f>G6/D6</f>
        <v>8.3413131805623273</v>
      </c>
    </row>
    <row r="7" spans="2:19" ht="15" thickBot="1">
      <c r="B7" s="13" t="s">
        <v>8</v>
      </c>
      <c r="D7" s="13">
        <f>D14</f>
        <v>18090</v>
      </c>
      <c r="F7" s="14">
        <f>SUM(F14,K14,P14)</f>
        <v>127626.30000000002</v>
      </c>
      <c r="G7" s="15">
        <f>SUM(G14,L14,Q14)</f>
        <v>131674.53333333333</v>
      </c>
      <c r="H7" s="16">
        <f t="shared" si="0"/>
        <v>1.0317194287802225</v>
      </c>
      <c r="I7" s="17">
        <f>G7/D7</f>
        <v>7.2788575640316928</v>
      </c>
    </row>
    <row r="8" spans="2:19" ht="15" thickBot="1">
      <c r="B8" s="18" t="s">
        <v>9</v>
      </c>
      <c r="D8" s="18">
        <f>SUM(D6:D7)</f>
        <v>34498</v>
      </c>
      <c r="F8" s="19">
        <f>SUM(F6:F7)</f>
        <v>266357.8833333333</v>
      </c>
      <c r="G8" s="20">
        <f>SUM(G6:G7)</f>
        <v>268538.8</v>
      </c>
      <c r="H8" s="21">
        <f t="shared" si="0"/>
        <v>1.0081879185979916</v>
      </c>
      <c r="I8" s="22">
        <f>G8/D8</f>
        <v>7.7841845904110381</v>
      </c>
    </row>
    <row r="10" spans="2:19" ht="15" thickBot="1">
      <c r="B10" s="23" t="s">
        <v>10</v>
      </c>
    </row>
    <row r="11" spans="2:19" ht="16.5" customHeight="1" thickBot="1">
      <c r="F11" s="40" t="s">
        <v>11</v>
      </c>
      <c r="G11" s="41"/>
      <c r="H11" s="41"/>
      <c r="I11" s="42"/>
      <c r="J11" s="3"/>
      <c r="K11" s="43" t="s">
        <v>12</v>
      </c>
      <c r="L11" s="44"/>
      <c r="M11" s="44"/>
      <c r="N11" s="45"/>
      <c r="O11" s="3"/>
      <c r="P11" s="43" t="s">
        <v>13</v>
      </c>
      <c r="Q11" s="44"/>
      <c r="R11" s="44"/>
      <c r="S11" s="45"/>
    </row>
    <row r="12" spans="2:19" ht="43.5">
      <c r="B12" s="4" t="s">
        <v>1</v>
      </c>
      <c r="D12" s="4" t="s">
        <v>2</v>
      </c>
      <c r="F12" s="24" t="s">
        <v>3</v>
      </c>
      <c r="G12" s="25" t="s">
        <v>4</v>
      </c>
      <c r="H12" s="25" t="s">
        <v>5</v>
      </c>
      <c r="I12" s="26" t="s">
        <v>6</v>
      </c>
      <c r="K12" s="24" t="s">
        <v>3</v>
      </c>
      <c r="L12" s="25" t="s">
        <v>4</v>
      </c>
      <c r="M12" s="25" t="s">
        <v>5</v>
      </c>
      <c r="N12" s="26" t="s">
        <v>6</v>
      </c>
      <c r="P12" s="24" t="s">
        <v>3</v>
      </c>
      <c r="Q12" s="25" t="s">
        <v>4</v>
      </c>
      <c r="R12" s="25" t="s">
        <v>5</v>
      </c>
      <c r="S12" s="26" t="s">
        <v>6</v>
      </c>
    </row>
    <row r="13" spans="2:19" ht="14.5">
      <c r="B13" s="8" t="s">
        <v>7</v>
      </c>
      <c r="D13" s="8">
        <f>SUMIFS('[3]Output-Submission'!AB13:AB67,'[3]Output-Submission'!D13:D67,"Poole Hospital")</f>
        <v>16408</v>
      </c>
      <c r="F13" s="27">
        <f>SUMIFS('[3]Output-Submission'!H13:H67,'[3]Output-Submission'!D13:D67,"Poole Hospital")+SUMIFS('[3]Output-Submission'!P13:P67,'[3]Output-Submission'!D13:D67,"Poole Hospital")</f>
        <v>85309.333333333328</v>
      </c>
      <c r="G13" s="28">
        <f>SUMIFS('[3]Output-Submission'!I13:I67,'[3]Output-Submission'!D13:D67,"Poole Hospital")+SUMIFS('[3]Output-Submission'!Q13:Q67,'[3]Output-Submission'!D13:D67,"Poole Hospital")</f>
        <v>78923.950000000012</v>
      </c>
      <c r="H13" s="29">
        <f t="shared" ref="H13:H14" si="1">G13/F13</f>
        <v>0.9251502375668158</v>
      </c>
      <c r="I13" s="12">
        <f>G13/D13</f>
        <v>4.8100895904436864</v>
      </c>
      <c r="K13" s="9">
        <f>SUMIFS('[3]Output-Submission'!J13:J67,'[3]Output-Submission'!D13:D67,"Poole Hospital")+SUMIFS('[3]Output-Submission'!R13:R67,'[3]Output-Submission'!D13:D67,"Poole Hospital")</f>
        <v>53422.25</v>
      </c>
      <c r="L13" s="10">
        <f>SUMIFS('[3]Output-Submission'!K13:K67,'[3]Output-Submission'!D13:D67,"Poole Hospital")+SUMIFS('[3]Output-Submission'!S13:S67,'[3]Output-Submission'!D13:D67,"Poole Hospital")</f>
        <v>57643.816666666666</v>
      </c>
      <c r="M13" s="11">
        <f t="shared" ref="M13:M14" si="2">L13/K13</f>
        <v>1.0790226294599472</v>
      </c>
      <c r="N13" s="12">
        <f>L13/D13</f>
        <v>3.5131531366812938</v>
      </c>
      <c r="P13" s="9">
        <f>SUMIFS('[3]Output-Submission'!L13:L67,'[3]Output-Submission'!D13:D67,"Poole Hospital")+SUMIFS('[3]Output-Submission'!T13:T67,'[3]Output-Submission'!D13:D67,"Poole Hospital")</f>
        <v>0</v>
      </c>
      <c r="Q13" s="10">
        <f>SUMIFS('[3]Output-Submission'!M13:M67,'[3]Output-Submission'!D13:D67,"Poole Hospital")+SUMIFS('[3]Output-Submission'!U13:U67,'[3]Output-Submission'!D13:D67,"Poole Hospital")</f>
        <v>296.5</v>
      </c>
      <c r="R13" s="30" t="str">
        <f>IFERROR(Q13/P13,"N/A")</f>
        <v>N/A</v>
      </c>
      <c r="S13" s="12">
        <f>Q13/D13</f>
        <v>1.8070453437347634E-2</v>
      </c>
    </row>
    <row r="14" spans="2:19" ht="15" thickBot="1">
      <c r="B14" s="13" t="s">
        <v>8</v>
      </c>
      <c r="D14" s="13">
        <f>SUMIFS('[3]Output-Submission'!AB13:AB67,'[3]Output-Submission'!D13:D67,"&lt;&gt;Poole Hospital")</f>
        <v>18090</v>
      </c>
      <c r="F14" s="31">
        <f>SUMIFS('[3]Output-Submission'!H13:H67,'[3]Output-Submission'!D13:D67,"&lt;&gt;Poole Hospital")+SUMIFS('[3]Output-Submission'!P13:P67,'[3]Output-Submission'!D13:D67,"&lt;&gt;Poole Hospital")</f>
        <v>78997.900000000009</v>
      </c>
      <c r="G14" s="32">
        <f>SUMIFS('[3]Output-Submission'!I13:I67,'[3]Output-Submission'!D13:D67,"&lt;&gt;Poole Hospital")+SUMIFS('[3]Output-Submission'!Q13:Q67,'[3]Output-Submission'!D13:D67,"&lt;&gt;Poole Hospital")</f>
        <v>75933.449999999983</v>
      </c>
      <c r="H14" s="33">
        <f t="shared" si="1"/>
        <v>0.96120846250343328</v>
      </c>
      <c r="I14" s="17">
        <f>G14/D14</f>
        <v>4.1975373134328349</v>
      </c>
      <c r="K14" s="14">
        <f>SUMIFS('[3]Output-Submission'!J13:J67,'[3]Output-Submission'!D13:D67,"&lt;&gt;Poole Hospital")+SUMIFS('[3]Output-Submission'!R13:R67,'[3]Output-Submission'!D13:D67,"&lt;&gt;Poole Hospital")</f>
        <v>48628.4</v>
      </c>
      <c r="L14" s="15">
        <f>SUMIFS('[3]Output-Submission'!K13:K67,'[3]Output-Submission'!D13:D67,"&lt;&gt;Poole Hospital")+SUMIFS('[3]Output-Submission'!S13:S67,'[3]Output-Submission'!D13:D67,"&lt;&gt;Poole Hospital")</f>
        <v>55533.583333333343</v>
      </c>
      <c r="M14" s="16">
        <f t="shared" si="2"/>
        <v>1.1419989827617882</v>
      </c>
      <c r="N14" s="17">
        <f>L14/D14</f>
        <v>3.069849824949328</v>
      </c>
      <c r="P14" s="14">
        <f>SUMIFS('[3]Output-Submission'!L13:L67,'[3]Output-Submission'!D13:D67,"&lt;&gt;Poole Hospital")+SUMIFS('[3]Output-Submission'!T13:T67,'[3]Output-Submission'!D13:D67,"&lt;&gt;Poole Hospital")</f>
        <v>0</v>
      </c>
      <c r="Q14" s="15">
        <f>SUMIFS('[3]Output-Submission'!M13:M67,'[3]Output-Submission'!D13:D67,"&lt;&gt;Poole Hospital")+SUMIFS('[3]Output-Submission'!U13:U67,'[3]Output-Submission'!D13:D67,"&lt;&gt;Poole Hospital")</f>
        <v>207.5</v>
      </c>
      <c r="R14" s="34" t="str">
        <f>IFERROR(Q14/P14,"N/A")</f>
        <v>N/A</v>
      </c>
      <c r="S14" s="17">
        <f>Q14/D14</f>
        <v>1.1470425649530127E-2</v>
      </c>
    </row>
    <row r="15" spans="2:19" ht="15" thickBot="1">
      <c r="B15" s="18" t="s">
        <v>9</v>
      </c>
      <c r="D15" s="18">
        <f>SUM(D13:D14)</f>
        <v>34498</v>
      </c>
      <c r="F15" s="19">
        <f>SUM(F13:F14)</f>
        <v>164307.23333333334</v>
      </c>
      <c r="G15" s="20">
        <f>SUM(G13:G14)</f>
        <v>154857.4</v>
      </c>
      <c r="H15" s="35">
        <f>G15/F15</f>
        <v>0.94248680875684709</v>
      </c>
      <c r="I15" s="22">
        <f>G15/D15</f>
        <v>4.4888805148124531</v>
      </c>
      <c r="K15" s="19">
        <f>SUM(K13:K14)</f>
        <v>102050.65</v>
      </c>
      <c r="L15" s="20">
        <f>SUM(L13:L14)</f>
        <v>113177.40000000001</v>
      </c>
      <c r="M15" s="35">
        <f>L15/K15</f>
        <v>1.1090316426206008</v>
      </c>
      <c r="N15" s="22">
        <f>L15/D15</f>
        <v>3.280694533016407</v>
      </c>
      <c r="P15" s="19">
        <f>SUM(P13:P14)</f>
        <v>0</v>
      </c>
      <c r="Q15" s="20">
        <f>SUM(Q13:Q14)</f>
        <v>504</v>
      </c>
      <c r="R15" s="36" t="str">
        <f>IFERROR(Q15/P15,"N/A")</f>
        <v>N/A</v>
      </c>
      <c r="S15" s="22">
        <f>IFERROR(Q15/D15,"N/A")</f>
        <v>1.4609542582178676E-2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quency xmlns="6da1b820-4024-420a-bec9-93d66cf89d66" xsi:nil="true"/>
    <TaxCatchAll xmlns="fa7fa0e0-d2ac-4c5b-9c9d-af190fb24e01" xsi:nil="true"/>
    <lcf76f155ced4ddcb4097134ff3c332f xmlns="6da1b820-4024-420a-bec9-93d66cf89d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07BA2E05E1B4FA28911CC95A3A6D4" ma:contentTypeVersion="15" ma:contentTypeDescription="Create a new document." ma:contentTypeScope="" ma:versionID="b1434f9eae86f8717677827b95b12388">
  <xsd:schema xmlns:xsd="http://www.w3.org/2001/XMLSchema" xmlns:xs="http://www.w3.org/2001/XMLSchema" xmlns:p="http://schemas.microsoft.com/office/2006/metadata/properties" xmlns:ns2="6da1b820-4024-420a-bec9-93d66cf89d66" xmlns:ns3="fa7fa0e0-d2ac-4c5b-9c9d-af190fb24e01" targetNamespace="http://schemas.microsoft.com/office/2006/metadata/properties" ma:root="true" ma:fieldsID="71f6e7834da6fe67d12399cb22f4e420" ns2:_="" ns3:_="">
    <xsd:import namespace="6da1b820-4024-420a-bec9-93d66cf89d66"/>
    <xsd:import namespace="fa7fa0e0-d2ac-4c5b-9c9d-af190fb24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Frequenc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1b820-4024-420a-bec9-93d66cf89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requency" ma:index="12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1724d30-e845-4b0b-b07b-6664799f6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a0e0-d2ac-4c5b-9c9d-af190fb24e0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fd3190-b7c6-4600-85c5-dbe32adab16a}" ma:internalName="TaxCatchAll" ma:showField="CatchAllData" ma:web="fa7fa0e0-d2ac-4c5b-9c9d-af190fb24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F6BDF3-6686-421B-A7DC-07875FEF99C6}">
  <ds:schemaRefs>
    <ds:schemaRef ds:uri="fa7fa0e0-d2ac-4c5b-9c9d-af190fb24e01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da1b820-4024-420a-bec9-93d66cf89d6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CEA2CB-9744-424D-B9F0-92D6072AEA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D2FB5-F91B-4E57-8913-76A323BFD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1b820-4024-420a-bec9-93d66cf89d66"/>
    <ds:schemaRef ds:uri="fa7fa0e0-d2ac-4c5b-9c9d-af190fb24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Wiseman, Jerry</dc:creator>
  <cp:lastModifiedBy>Moran, Tracy</cp:lastModifiedBy>
  <dcterms:created xsi:type="dcterms:W3CDTF">2024-09-06T14:52:47Z</dcterms:created>
  <dcterms:modified xsi:type="dcterms:W3CDTF">2025-02-13T09:57:36Z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0x0101008BE07BA2E05E1B4FA28911CC95A3A6D4</vt:lpwstr>
  </property>
  <property fmtid="{D5CDD505-2E9C-101B-9397-08002B2CF9AE}" pid="3" name="MediaServiceImageTags">
    <vt:lpwstr/>
  </property>
</Properties>
</file>